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<sst xmlns="http://schemas.openxmlformats.org/spreadsheetml/2006/main" count="27200" uniqueCount="803">
  <si>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</si>
  <si>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</si>
  <si>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</si>
  <si>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</si>
  <si>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</si>
  <si>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</si>
  <si>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</si>
  <si>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</si>
  <si>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</si>
  <si>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</si>
  <si>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</si>
  <si>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</si>
  <si>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</si>
  <si>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</si>
  <si>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</si>
  <si>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</si>
  <si>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</si>
  <si>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</si>
  <si>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</si>
  <si>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</si>
  <si>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</si>
  <si>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</si>
  <si>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</si>
  <si>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</si>
  <si>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</si>
  <si>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</si>
  <si>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</si>
  <si>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</si>
  <si>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</si>
  <si>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</si>
  <si>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</si>
  <si>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</si>
  <si>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</si>
  <si>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</si>
  <si>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</si>
  <si>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</si>
  <si>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</si>
  <si>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</si>
  <si>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</si>
  <si>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</si>
  <si>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</si>
  <si>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</si>
  <si>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</si>
  <si>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</si>
  <si>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</si>
  <si>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</si>
  <si>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</si>
  <si>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</si>
  <si>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</si>
  <si>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</si>
  <si>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</si>
  <si>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</si>
  <si>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</si>
  <si>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</si>
  <si>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</si>
  <si>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</si>
  <si>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</si>
  <si>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</si>
  <si>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</si>
  <si>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</si>
  <si>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</si>
  <si>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</si>
  <si>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</si>
  <si>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</si>
  <si>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</si>
  <si>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</si>
  <si>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</si>
  <si>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</si>
  <si>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</si>
  <si>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</si>
  <si>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</si>
  <si>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</si>
  <si>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</si>
  <si>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</si>
  <si>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</si>
  <si>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</si>
  <si>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</si>
  <si>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</si>
  <si>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</si>
  <si>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</si>
  <si>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</si>
  <si>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</si>
  <si>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</si>
  <si>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</si>
  <si>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</si>
  <si>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</si>
  <si>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</si>
  <si>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</si>
  <si>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</si>
  <si>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</si>
  <si>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</si>
  <si>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</si>
  <si>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</si>
  <si>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</si>
  <si>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</si>
  <si>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</si>
  <si>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</si>
  <si>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</si>
  <si>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</si>
  <si>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</si>
  <si>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</si>
  <si>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</si>
  <si>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</si>
  <si>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</si>
  <si>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</si>
  <si>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</si>
  <si>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</si>
  <si>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</si>
  <si>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</si>
  <si>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</si>
  <si>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</si>
  <si>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</si>
  <si>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</si>
  <si>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</si>
  <si>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</si>
  <si>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</si>
  <si>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</si>
  <si>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</si>
  <si>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</si>
  <si>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</si>
  <si>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</si>
  <si>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</si>
  <si>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</si>
  <si>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</si>
  <si>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</si>
  <si>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</si>
  <si>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</si>
  <si>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</si>
  <si>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</si>
  <si>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</si>
  <si>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</si>
  <si>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</si>
  <si>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</si>
  <si>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</si>
  <si>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</si>
  <si>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</si>
  <si>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</si>
  <si>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</si>
  <si>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</si>
  <si>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</si>
  <si>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</si>
  <si>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</si>
  <si>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</si>
  <si>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</si>
  <si>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</si>
  <si>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</si>
  <si>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</si>
  <si>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</si>
  <si>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</si>
  <si>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</si>
  <si>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</si>
  <si>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</si>
  <si>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</si>
  <si>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</si>
  <si>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</si>
  <si>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</si>
  <si>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</si>
  <si>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</si>
  <si>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</si>
  <si>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</si>
  <si>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</si>
  <si>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</si>
  <si>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</si>
  <si>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</si>
  <si>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</si>
  <si>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</si>
  <si>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</si>
  <si>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</si>
  <si>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</si>
  <si>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</si>
  <si>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</si>
  <si>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</si>
  <si>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</si>
  <si>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</si>
  <si>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</si>
  <si>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</si>
  <si>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</si>
  <si>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</si>
  <si>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</si>
  <si>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</si>
  <si>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</si>
  <si>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</si>
  <si>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</si>
  <si>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</si>
  <si>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</si>
  <si>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</si>
  <si>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</si>
  <si>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</si>
  <si>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</si>
  <si>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</si>
  <si>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</si>
  <si>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</si>
  <si>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</si>
  <si>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</si>
  <si>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</si>
  <si>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</si>
  <si>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</si>
  <si>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</si>
  <si>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</si>
  <si>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</si>
  <si>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</si>
  <si>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</si>
  <si>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</si>
  <si>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</si>
  <si>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</si>
  <si>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</si>
  <si>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</si>
  <si>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</si>
  <si>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</si>
  <si>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</si>
  <si>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</si>
  <si>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</si>
  <si>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</si>
  <si>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</si>
  <si>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</si>
  <si>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</si>
  <si>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</si>
  <si>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</si>
  <si>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</si>
  <si>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</si>
  <si>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</si>
  <si>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</si>
  <si>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</si>
  <si>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</si>
  <si>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</si>
  <si>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</si>
  <si>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</si>
  <si>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</si>
  <si>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</si>
  <si>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</si>
  <si>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</si>
  <si>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</si>
  <si>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</si>
  <si>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</si>
  <si>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</si>
  <si>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</si>
  <si>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</si>
  <si>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</si>
  <si>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</si>
  <si>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</si>
  <si>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</si>
  <si>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</si>
  <si>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</si>
  <si>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</si>
  <si>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</si>
  <si>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</si>
  <si>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</si>
  <si>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</si>
  <si>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</si>
  <si>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</si>
  <si>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</si>
  <si>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</si>
  <si>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</si>
  <si>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</si>
  <si>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</si>
  <si>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</si>
  <si>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</si>
  <si>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</si>
  <si>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</si>
  <si>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</si>
  <si>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</si>
  <si>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</si>
  <si>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</si>
  <si>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</si>
  <si>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</si>
  <si>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</si>
  <si>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</si>
  <si>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</si>
  <si>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</si>
  <si>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</si>
  <si>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</si>
  <si>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</si>
  <si>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</si>
  <si>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</si>
  <si>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</si>
  <si>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</si>
  <si>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</si>
  <si>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</si>
  <si>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</si>
  <si>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</si>
  <si>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</si>
  <si>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</si>
  <si>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</si>
  <si>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</si>
  <si>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</si>
  <si>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</si>
  <si>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</si>
  <si>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</si>
  <si>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</si>
  <si>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</si>
  <si>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</si>
  <si>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</si>
  <si>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</si>
  <si>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</si>
  <si>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</si>
  <si>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</si>
  <si>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</si>
  <si>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</si>
  <si>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</si>
  <si>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</si>
  <si>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</si>
  <si>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</si>
  <si>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</si>
  <si>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</si>
  <si>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</si>
  <si>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</si>
  <si>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</si>
  <si>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</si>
  <si>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</si>
  <si>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</si>
  <si>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</si>
  <si>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</si>
  <si>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</si>
  <si>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</si>
  <si>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</si>
  <si>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</si>
  <si>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</si>
  <si>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</si>
  <si>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</si>
  <si>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</si>
  <si>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</si>
  <si>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</si>
  <si>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</si>
  <si>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</si>
  <si>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</si>
  <si>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</si>
  <si>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</si>
  <si>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</si>
  <si>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</si>
  <si>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</si>
  <si>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</si>
  <si>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</si>
  <si>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</si>
  <si>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</si>
  <si>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</si>
  <si>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</si>
  <si>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</si>
  <si>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</si>
  <si>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</si>
  <si>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</si>
  <si>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</si>
  <si>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</si>
  <si>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</si>
  <si>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</si>
  <si>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</si>
  <si>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</si>
  <si>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</si>
  <si>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</si>
  <si>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</si>
  <si>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</si>
  <si>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</si>
  <si>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</si>
  <si>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</si>
  <si>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</si>
  <si>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</si>
  <si>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</si>
  <si>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</si>
  <si>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</si>
  <si>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</si>
  <si>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</si>
  <si>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</si>
  <si>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</si>
  <si>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</si>
  <si>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</si>
  <si>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</si>
  <si>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</si>
  <si>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</si>
  <si>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</si>
  <si>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</si>
  <si>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</si>
  <si>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</si>
  <si>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</si>
  <si>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</si>
  <si>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</si>
  <si>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</si>
  <si>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</si>
  <si>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</si>
  <si>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</si>
  <si>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</si>
  <si>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</si>
  <si>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</si>
  <si>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</si>
  <si>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</si>
  <si>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</si>
  <si>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</si>
  <si>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</si>
  <si>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</si>
  <si>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</si>
  <si>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</si>
  <si>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</si>
  <si>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</si>
  <si>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</si>
  <si>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</si>
  <si>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</si>
  <si>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</si>
  <si>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</si>
  <si>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</si>
  <si>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</si>
  <si>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</si>
  <si>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</si>
  <si>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</si>
  <si>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</si>
  <si>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</si>
  <si>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</si>
  <si>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</si>
  <si>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</si>
  <si>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</si>
  <si>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</si>
  <si>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</si>
  <si>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</si>
  <si>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</si>
  <si>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</si>
  <si>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</si>
  <si>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</si>
  <si>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</si>
  <si>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</si>
  <si>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</si>
  <si>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</si>
  <si>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</si>
  <si>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</si>
  <si>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</si>
  <si>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</si>
  <si>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</si>
  <si>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</si>
  <si>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</si>
  <si>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</si>
  <si>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</si>
  <si>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</si>
  <si>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</si>
  <si>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</si>
  <si>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</si>
  <si>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</si>
  <si>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</si>
  <si>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</si>
  <si>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</si>
  <si>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</si>
  <si>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</si>
  <si>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</si>
  <si>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</si>
  <si>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</si>
  <si>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</si>
  <si>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</si>
  <si>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</si>
  <si>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</si>
  <si>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</si>
  <si>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</si>
  <si>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</si>
  <si>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</si>
  <si>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</si>
  <si>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</si>
  <si>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</si>
  <si>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</si>
  <si>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</si>
  <si>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</si>
  <si>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</si>
  <si>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</si>
  <si>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</si>
  <si>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</si>
  <si>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</si>
  <si>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</si>
  <si>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</si>
  <si>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</si>
  <si>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</si>
  <si>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</si>
  <si>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</si>
  <si>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</si>
  <si>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</si>
  <si>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</si>
  <si>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</si>
  <si>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</si>
  <si>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</si>
  <si>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</si>
  <si>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</si>
  <si>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</si>
  <si>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</si>
  <si>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</si>
  <si>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</si>
  <si>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</si>
  <si>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</si>
  <si>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</si>
  <si>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</si>
  <si>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</si>
  <si>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</si>
  <si>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</si>
  <si>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</si>
  <si>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</si>
  <si>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</si>
  <si>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</si>
  <si>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</si>
  <si>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</si>
  <si>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</si>
  <si>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</si>
  <si>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</si>
  <si>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</si>
  <si>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</si>
  <si>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</si>
  <si>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</si>
  <si>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</si>
  <si>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</si>
  <si>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</si>
  <si>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</si>
  <si>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</si>
  <si>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</si>
  <si>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</si>
  <si>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</si>
  <si>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</si>
  <si>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</si>
  <si>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</si>
  <si>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</si>
  <si>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</si>
  <si>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</si>
  <si>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</si>
  <si>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</si>
  <si>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</si>
  <si>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</si>
  <si>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</si>
  <si>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</si>
  <si>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</si>
  <si>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</si>
  <si>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</si>
  <si>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</si>
  <si>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</si>
  <si>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</si>
  <si>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</si>
  <si>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</si>
  <si>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</si>
  <si>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</si>
  <si>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</si>
  <si>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</si>
  <si>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</si>
  <si>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</si>
  <si>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</si>
  <si>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</si>
  <si>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</si>
  <si>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</si>
  <si>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</si>
  <si>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</si>
  <si>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</si>
  <si>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</si>
  <si>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</si>
  <si>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</si>
  <si>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</si>
  <si>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</si>
  <si>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</si>
  <si>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</si>
  <si>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</si>
  <si>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</si>
  <si>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</si>
  <si>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</si>
  <si>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</si>
  <si>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</si>
  <si>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</si>
  <si>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</si>
  <si>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</si>
  <si>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</si>
  <si>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</si>
  <si>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</si>
  <si>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</si>
  <si>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</si>
  <si>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</si>
  <si>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</si>
  <si>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</si>
  <si>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</si>
  <si>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</si>
  <si>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</si>
  <si>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</si>
  <si>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</si>
  <si>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</si>
  <si>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</si>
  <si>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</si>
  <si>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</si>
  <si>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</si>
  <si>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</si>
  <si>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</si>
  <si>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</si>
  <si>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</si>
  <si>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</si>
  <si>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</si>
  <si>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</si>
  <si>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</si>
  <si>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</si>
  <si>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</si>
  <si>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</si>
  <si>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</si>
  <si>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</si>
  <si>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</si>
  <si>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</si>
  <si>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</si>
  <si>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</si>
  <si>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</si>
  <si>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</si>
  <si>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</si>
  <si>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</si>
  <si>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</si>
  <si>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</si>
  <si>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</si>
  <si>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</si>
  <si>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</si>
  <si>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</si>
  <si>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</si>
  <si>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</si>
  <si>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</si>
  <si>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</si>
  <si>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</si>
  <si>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</si>
  <si>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</si>
  <si>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</si>
  <si>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</si>
  <si>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</si>
  <si>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</si>
  <si>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</si>
  <si>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</si>
  <si>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</si>
  <si>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</si>
  <si>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</si>
  <si>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</si>
  <si>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</si>
  <si>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</si>
  <si>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</si>
  <si>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</si>
  <si>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</si>
  <si>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</si>
  <si>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</si>
  <si>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</si>
  <si>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</si>
  <si>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</si>
  <si>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</si>
  <si>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</si>
  <si>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</si>
  <si>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</si>
  <si>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</si>
  <si>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</si>
  <si>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</si>
  <si>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</si>
  <si>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</si>
  <si>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</si>
  <si>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</si>
  <si>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</si>
  <si>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</si>
  <si>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</si>
  <si>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</si>
  <si>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</si>
  <si>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</si>
  <si>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</si>
  <si>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</si>
  <si>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</si>
  <si>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</si>
  <si>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</si>
  <si>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</si>
  <si>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</si>
  <si>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</si>
  <si>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</si>
  <si>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</si>
  <si>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</si>
  <si>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</si>
  <si>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</si>
  <si>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</si>
  <si>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</si>
  <si>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</si>
  <si>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</si>
  <si>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</si>
  <si>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</si>
  <si>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</si>
  <si>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</si>
  <si>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</si>
  <si>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</si>
  <si>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</si>
  <si>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</si>
  <si>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</si>
  <si>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</si>
  <si>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</si>
  <si>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</si>
  <si>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</si>
  <si>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</si>
  <si>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</si>
  <si>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</si>
  <si>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</si>
  <si>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</si>
  <si>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</si>
  <si>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</si>
  <si>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</si>
  <si>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</si>
  <si>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</si>
  <si>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</si>
  <si>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</si>
  <si>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</si>
  <si>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</si>
  <si>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</si>
  <si>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</si>
  <si>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</si>
  <si>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</si>
  <si>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</si>
  <si>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</si>
  <si>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</si>
  <si>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</si>
  <si>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</si>
  <si>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</si>
  <si>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</si>
  <si>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</si>
  <si>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</si>
  <si>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</si>
  <si>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</si>
  <si>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</si>
  <si>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</si>
  <si>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</si>
  <si>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</si>
  <si>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</si>
  <si>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</si>
  <si>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</si>
  <si>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</si>
  <si>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</si>
  <si>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</si>
  <si>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</si>
  <si>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</si>
  <si>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</si>
  <si>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</si>
  <si>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</si>
  <si>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</si>
  <si>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</si>
  <si>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</si>
  <si>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</si>
  <si>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</si>
  <si>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</si>
  <si>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</si>
  <si>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</si>
  <si>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</si>
  <si>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</si>
  <si>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</si>
  <si>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</si>
  <si>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</si>
  <si>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</si>
  <si>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</si>
  <si>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</si>
  <si>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</si>
  <si>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ноябрь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</si>
  <si>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</si>
  <si>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</si>
  <si>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</si>
  <si>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</si>
  <si>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</si>
  <si>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</si>
  <si>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</si>
  <si>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</si>
  <si>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</si>
  <si>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 xml:space="preserve"> декабрь</t>
  </si>
  <si>
    <t>февраль, июль</t>
  </si>
  <si>
    <t>март, апрель</t>
  </si>
  <si>
    <t>72 | 1</t>
  </si>
  <si>
    <t>6,6 | 3</t>
  </si>
  <si>
    <t>май, февраль</t>
  </si>
  <si>
    <t>7,5 | 1</t>
  </si>
  <si>
    <t>апрель, март</t>
  </si>
  <si>
    <t>1 | 3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</si>
  <si>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</si>
  <si>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</si>
  <si>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</si>
  <si>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</si>
  <si>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</si>
  <si>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</si>
  <si>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6 | 122</t>
  </si>
  <si>
    <t>апрель, май</t>
  </si>
  <si>
    <t>№ 14 по ул. Строительная за 2016 год</t>
  </si>
  <si>
    <t xml:space="preserve"> январь</t>
  </si>
  <si>
    <t>янв, фев, мар</t>
  </si>
  <si>
    <t>май, август</t>
  </si>
  <si>
    <t>февраль, май</t>
  </si>
  <si>
    <t>июль, август</t>
  </si>
  <si>
    <t>июл, авг, сен</t>
  </si>
  <si>
    <t>август, сентябрь</t>
  </si>
  <si>
    <t xml:space="preserve"> июль июль</t>
  </si>
  <si>
    <t>июль, декабрь</t>
  </si>
  <si>
    <t>февраль, декабрь</t>
  </si>
  <si>
    <t>июл, сен, ноя</t>
  </si>
  <si>
    <t>апрель, сентябрь</t>
  </si>
  <si>
    <t>июль, ноябрь</t>
  </si>
  <si>
    <t>51 | 1</t>
  </si>
  <si>
    <t>30,6 | 24</t>
  </si>
  <si>
    <t>8,64 | 18</t>
  </si>
  <si>
    <t>978 | 1</t>
  </si>
  <si>
    <t>366,34 | 249</t>
  </si>
  <si>
    <t>244,22 | 136</t>
  </si>
  <si>
    <t>366,34 | 24</t>
  </si>
  <si>
    <t>244,22 | 24</t>
  </si>
  <si>
    <t>114,24 | 1</t>
  </si>
  <si>
    <t>610,56 | 2</t>
  </si>
  <si>
    <t>1635 | 28</t>
  </si>
  <si>
    <t>817,5 | 22</t>
  </si>
  <si>
    <t>0,2943 | 6</t>
  </si>
  <si>
    <t>16,35 | 40</t>
  </si>
  <si>
    <t>16,35 | 10</t>
  </si>
  <si>
    <t>16,35 | 12</t>
  </si>
  <si>
    <t>1635 | 32</t>
  </si>
  <si>
    <t>817,5 | 8</t>
  </si>
  <si>
    <t>32,4 | 1</t>
  </si>
  <si>
    <t>211 | 2</t>
  </si>
  <si>
    <t>251 | 24</t>
  </si>
  <si>
    <t>1635 | 74</t>
  </si>
  <si>
    <t>251 | 23</t>
  </si>
  <si>
    <t>6 | 127</t>
  </si>
  <si>
    <t>2683 | 77</t>
  </si>
  <si>
    <t>2683 | 2</t>
  </si>
  <si>
    <t>авг, июл, июн</t>
  </si>
  <si>
    <t>август, 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</si>
</sst>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topLeftCell="A25"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761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181917.47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1673452.17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1642392.19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1642392.19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1642392.19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212977.45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1415927.4865831847</v>
      </c>
      <c r="G28" s="18">
        <f>и_ср_начисл-и_ср_стоимость_факт</f>
        <v>257524.68341681524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489963.91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564583.43999999994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1117.6807143128797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2124346.27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2078448.09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289696.8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2644957.88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2644957.88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5864.7554198542603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61999.45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59319.62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12016.61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61999.45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61999.45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3845.8104969086608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676332.83000000007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664357.91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130000.81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747822.95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747822.95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9514.7672790514243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671869.53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657802.92999999993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132869.22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671869.53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671869.53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761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47042.361138734981</v>
      </c>
      <c r="F6" s="40"/>
      <c r="I6" s="27">
        <f>E6/1.18</f>
        <v>39866.407744690667</v>
      </c>
      <c r="J6" s="29">
        <f>[1]сумма!$Q$6</f>
        <v>12959.079134999998</v>
      </c>
      <c r="K6" s="29">
        <f>J6-I6</f>
        <v>-26907.328609690667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458.56363051895471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0.40400000000000003</v>
      </c>
      <c r="E8" s="48">
        <v>458.56363051895471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>
        <v>763.26153199359544</v>
      </c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>
        <v>11</v>
      </c>
      <c r="E18" s="48">
        <v>593.5603460400788</v>
      </c>
      <c r="F18" s="49" t="s">
        <v>730</v>
      </c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>
        <v>1</v>
      </c>
      <c r="E21" s="48">
        <v>169.70118595351661</v>
      </c>
      <c r="F21" s="49" t="s">
        <v>738</v>
      </c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4154.5618610428655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33.555199999999999</v>
      </c>
      <c r="E25" s="48">
        <v>4154.5618610428655</v>
      </c>
      <c r="F25" s="49" t="s">
        <v>736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>
        <v>8026.4266240266224</v>
      </c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>
        <v>82</v>
      </c>
      <c r="E37" s="35">
        <v>8026.4266240266224</v>
      </c>
      <c r="F37" s="33" t="s">
        <v>763</v>
      </c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11589.622859270101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3.5880000000000001</v>
      </c>
      <c r="E43" s="48">
        <v>3299.9219805971725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24.5</v>
      </c>
      <c r="E44" s="48">
        <v>2079.9712597662183</v>
      </c>
      <c r="F44" s="49" t="s">
        <v>741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3</v>
      </c>
      <c r="E45" s="48">
        <v>31.064335013122061</v>
      </c>
      <c r="F45" s="49" t="s">
        <v>762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>
        <v>9.4600000000000009</v>
      </c>
      <c r="E47" s="56">
        <v>5912.5180151037312</v>
      </c>
      <c r="F47" s="49" t="s">
        <v>764</v>
      </c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>
        <v>2</v>
      </c>
      <c r="E50" s="56">
        <v>88.912392285440987</v>
      </c>
      <c r="F50" s="49" t="s">
        <v>734</v>
      </c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>
        <v>1</v>
      </c>
      <c r="E54" s="48">
        <v>44.396411048391919</v>
      </c>
      <c r="F54" s="49" t="s">
        <v>744</v>
      </c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>
        <v>4</v>
      </c>
      <c r="E64" s="56">
        <v>132.83846545602233</v>
      </c>
      <c r="F64" s="49" t="s">
        <v>740</v>
      </c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>
        <v>1105.4953931675514</v>
      </c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>
        <v>3</v>
      </c>
      <c r="E76" s="48">
        <v>862.55268385399711</v>
      </c>
      <c r="F76" s="33" t="s">
        <v>737</v>
      </c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>
        <v>1.8</v>
      </c>
      <c r="E77" s="48">
        <v>242.94270931355433</v>
      </c>
      <c r="F77" s="33" t="s">
        <v>762</v>
      </c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1131.4209531492156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>
        <v>108</v>
      </c>
      <c r="E91" s="35">
        <v>1131.4209531492156</v>
      </c>
      <c r="F91" s="33" t="s">
        <v>740</v>
      </c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4154.6575171937911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33.555199999999999</v>
      </c>
      <c r="E101" s="35">
        <v>4154.6575171937911</v>
      </c>
      <c r="F101" s="33" t="s">
        <v>736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1270.6126097649794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1.1983999999999999</v>
      </c>
      <c r="E106" s="56">
        <v>1270.6126097649794</v>
      </c>
      <c r="F106" s="49" t="s">
        <v>741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9739.281877616264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1.1983999999999999</v>
      </c>
      <c r="E120" s="56">
        <v>1289.6720978369258</v>
      </c>
      <c r="F120" s="49" t="s">
        <v>741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>
        <v>0.14000000000000001</v>
      </c>
      <c r="E129" s="48">
        <v>194.29847816827697</v>
      </c>
      <c r="F129" s="49" t="s">
        <v>737</v>
      </c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5</v>
      </c>
      <c r="E130" s="48">
        <v>7030.3025334380145</v>
      </c>
      <c r="F130" s="49" t="s">
        <v>765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12</v>
      </c>
      <c r="E148" s="48">
        <v>463.82471881986828</v>
      </c>
      <c r="F148" s="49" t="s">
        <v>735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>
        <v>0.50749999999999995</v>
      </c>
      <c r="E158" s="48">
        <v>437.18303516631772</v>
      </c>
      <c r="F158" s="49" t="s">
        <v>730</v>
      </c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>
        <v>1</v>
      </c>
      <c r="E166" s="48">
        <v>324.00101418686313</v>
      </c>
      <c r="F166" s="49" t="s">
        <v>737</v>
      </c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4648.4562809910467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>
        <v>1</v>
      </c>
      <c r="E172" s="48">
        <v>209.08756389593182</v>
      </c>
      <c r="F172" s="49" t="s">
        <v>737</v>
      </c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>
        <v>0.25</v>
      </c>
      <c r="E176" s="48">
        <v>394.87586427055572</v>
      </c>
      <c r="F176" s="49" t="s">
        <v>743</v>
      </c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>
        <v>2</v>
      </c>
      <c r="E181" s="48">
        <v>435.38361129649934</v>
      </c>
      <c r="F181" s="49" t="s">
        <v>766</v>
      </c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>
        <v>1</v>
      </c>
      <c r="E182" s="48">
        <v>3442.7515896057589</v>
      </c>
      <c r="F182" s="49" t="s">
        <v>743</v>
      </c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>
        <v>2.27</v>
      </c>
      <c r="E194" s="48">
        <v>166.35765192230036</v>
      </c>
      <c r="F194" s="49" t="s">
        <v>767</v>
      </c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144596.4015710511</v>
      </c>
      <c r="F197" s="75"/>
      <c r="I197" s="27">
        <f>E197/1.18</f>
        <v>122539.32336529755</v>
      </c>
      <c r="J197" s="29">
        <f>[1]сумма!$Q$11</f>
        <v>31082.599499999997</v>
      </c>
      <c r="K197" s="29">
        <f>J197-I197</f>
        <v>-91456.72386529755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144596.4015710511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7.1903999999999977</v>
      </c>
      <c r="E199" s="35">
        <v>28343.826252719602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14.699999999999998</v>
      </c>
      <c r="E200" s="35">
        <v>23180.665936316123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5.86</v>
      </c>
      <c r="E202" s="35">
        <v>150.46712540613089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5.86</v>
      </c>
      <c r="E203" s="35">
        <v>3314.9280392736418</v>
      </c>
      <c r="F203" s="49" t="s">
        <v>737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>
        <v>1</v>
      </c>
      <c r="E207" s="35">
        <v>1592.8156971673427</v>
      </c>
      <c r="F207" s="49" t="s">
        <v>739</v>
      </c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5.86</v>
      </c>
      <c r="E210" s="35">
        <v>7457.2937410734794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176.36</v>
      </c>
      <c r="E211" s="35">
        <v>62895.572463689008</v>
      </c>
      <c r="F211" s="49" t="s">
        <v>742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>
        <v>1</v>
      </c>
      <c r="E212" s="35">
        <v>1777.92831143536</v>
      </c>
      <c r="F212" s="49" t="s">
        <v>730</v>
      </c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9</v>
      </c>
      <c r="E215" s="35">
        <v>1869.4201145598799</v>
      </c>
      <c r="F215" s="49" t="s">
        <v>737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>
        <v>2</v>
      </c>
      <c r="E217" s="35">
        <v>1534.2456264595307</v>
      </c>
      <c r="F217" s="49" t="s">
        <v>737</v>
      </c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>
        <v>4</v>
      </c>
      <c r="E219" s="35">
        <v>12362.748999488269</v>
      </c>
      <c r="F219" s="49" t="s">
        <v>732</v>
      </c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>
        <v>1</v>
      </c>
      <c r="E230" s="38">
        <v>116.48926346273014</v>
      </c>
      <c r="F230" s="75" t="s">
        <v>735</v>
      </c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12586.485679484565</v>
      </c>
      <c r="F232" s="33"/>
      <c r="I232" s="27">
        <f>E232/1.18</f>
        <v>10666.513287698785</v>
      </c>
      <c r="J232" s="29">
        <f>[1]сумма!$M$13</f>
        <v>4000.8600000000006</v>
      </c>
      <c r="K232" s="29">
        <f>J232-I232</f>
        <v>-6665.653287698784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12586.485679484565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8</v>
      </c>
      <c r="E240" s="35">
        <v>146.44956706725137</v>
      </c>
      <c r="F240" s="33" t="s">
        <v>735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>
        <v>10.15</v>
      </c>
      <c r="E252" s="35">
        <v>6580.845770821822</v>
      </c>
      <c r="F252" s="33" t="s">
        <v>744</v>
      </c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>
        <v>30</v>
      </c>
      <c r="E253" s="35">
        <v>5786.2046984391809</v>
      </c>
      <c r="F253" s="33" t="s">
        <v>768</v>
      </c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>
        <v>1</v>
      </c>
      <c r="E257" s="35">
        <v>72.98564315631144</v>
      </c>
      <c r="F257" s="33" t="s">
        <v>739</v>
      </c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77257.913293336445</v>
      </c>
      <c r="F266" s="75"/>
      <c r="I266" s="27">
        <f>E266/1.18</f>
        <v>65472.807875708859</v>
      </c>
      <c r="J266" s="29">
        <f>[1]сумма!$Q$15</f>
        <v>14033.079052204816</v>
      </c>
      <c r="K266" s="29">
        <f>J266-I266</f>
        <v>-51439.728823504047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77257.913293336445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2.4500000000000002</v>
      </c>
      <c r="E268" s="35">
        <v>7539.2232343413471</v>
      </c>
      <c r="F268" s="33" t="s">
        <v>745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0.6</v>
      </c>
      <c r="E269" s="35">
        <v>2077.0059190875218</v>
      </c>
      <c r="F269" s="33" t="s">
        <v>745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>
        <v>10</v>
      </c>
      <c r="E270" s="35">
        <v>1911.9034025897583</v>
      </c>
      <c r="F270" s="33" t="s">
        <v>738</v>
      </c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>
        <v>2</v>
      </c>
      <c r="E271" s="35">
        <v>436.01013071989189</v>
      </c>
      <c r="F271" s="33" t="s">
        <v>746</v>
      </c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>
        <v>1</v>
      </c>
      <c r="E273" s="35">
        <v>89.423554841950207</v>
      </c>
      <c r="F273" s="33" t="s">
        <v>740</v>
      </c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>
        <v>1</v>
      </c>
      <c r="E274" s="35">
        <v>55.810239628490983</v>
      </c>
      <c r="F274" s="33" t="s">
        <v>732</v>
      </c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>
        <v>3</v>
      </c>
      <c r="E276" s="35">
        <v>43.206335994228027</v>
      </c>
      <c r="F276" s="33" t="s">
        <v>739</v>
      </c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2</v>
      </c>
      <c r="E278" s="35">
        <v>2515.1213392005552</v>
      </c>
      <c r="F278" s="33" t="s">
        <v>742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30</v>
      </c>
      <c r="E282" s="35">
        <v>36298.280881210565</v>
      </c>
      <c r="F282" s="33" t="s">
        <v>738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>
        <v>2</v>
      </c>
      <c r="E284" s="35">
        <v>941.43189471894857</v>
      </c>
      <c r="F284" s="33" t="s">
        <v>769</v>
      </c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3</v>
      </c>
      <c r="E288" s="35">
        <v>77.993523998892371</v>
      </c>
      <c r="F288" s="33" t="s">
        <v>732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3</v>
      </c>
      <c r="E293" s="35">
        <v>391.24193209278536</v>
      </c>
      <c r="F293" s="33" t="s">
        <v>770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>
        <v>1</v>
      </c>
      <c r="E305" s="35">
        <v>116.92685327718775</v>
      </c>
      <c r="F305" s="33" t="s">
        <v>738</v>
      </c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>
        <v>1</v>
      </c>
      <c r="E308" s="35">
        <v>144.31822845443804</v>
      </c>
      <c r="F308" s="33" t="s">
        <v>742</v>
      </c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>
        <v>1</v>
      </c>
      <c r="E309" s="35">
        <v>120.53142899985504</v>
      </c>
      <c r="F309" s="33" t="s">
        <v>742</v>
      </c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>
        <v>1</v>
      </c>
      <c r="E310" s="35">
        <v>109.34693752694429</v>
      </c>
      <c r="F310" s="33" t="s">
        <v>735</v>
      </c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>
        <v>4</v>
      </c>
      <c r="E312" s="35">
        <v>426.60492021583087</v>
      </c>
      <c r="F312" s="33" t="s">
        <v>740</v>
      </c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>
        <v>25</v>
      </c>
      <c r="E319" s="35">
        <v>13429.487663334627</v>
      </c>
      <c r="F319" s="33" t="s">
        <v>771</v>
      </c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/>
      <c r="E320" s="35"/>
      <c r="F320" s="33"/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>
        <v>6</v>
      </c>
      <c r="E322" s="35">
        <v>687.50215347362962</v>
      </c>
      <c r="F322" s="33" t="s">
        <v>738</v>
      </c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>
        <v>2</v>
      </c>
      <c r="E326" s="35">
        <v>2274.0217189378727</v>
      </c>
      <c r="F326" s="33" t="s">
        <v>732</v>
      </c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>
        <v>5</v>
      </c>
      <c r="E328" s="35">
        <v>275.17714544871706</v>
      </c>
      <c r="F328" s="33" t="s">
        <v>772</v>
      </c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>
        <v>2</v>
      </c>
      <c r="E329" s="35">
        <v>237.19912683231655</v>
      </c>
      <c r="F329" s="33" t="s">
        <v>773</v>
      </c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>
        <v>6</v>
      </c>
      <c r="E331" s="35">
        <v>2708.0913963104144</v>
      </c>
      <c r="F331" s="33" t="s">
        <v>744</v>
      </c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>
        <v>1</v>
      </c>
      <c r="E333" s="35">
        <v>867.82072866140504</v>
      </c>
      <c r="F333" s="33" t="s">
        <v>738</v>
      </c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>
        <v>4</v>
      </c>
      <c r="E334" s="35">
        <v>393.96703179882741</v>
      </c>
      <c r="F334" s="33" t="s">
        <v>774</v>
      </c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60</v>
      </c>
      <c r="E335" s="35">
        <v>2945.7491155991834</v>
      </c>
      <c r="F335" s="33" t="s">
        <v>718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>
        <v>1</v>
      </c>
      <c r="E337" s="35">
        <v>144.51645604026294</v>
      </c>
      <c r="F337" s="33" t="s">
        <v>737</v>
      </c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346615.12069826515</v>
      </c>
      <c r="F338" s="75"/>
      <c r="I338" s="27">
        <f>E338/1.18</f>
        <v>293741.62771039421</v>
      </c>
      <c r="J338" s="29">
        <f>[1]сумма!$Q$17</f>
        <v>27117.06</v>
      </c>
      <c r="K338" s="29">
        <f>J338-I338</f>
        <v>-266624.56771039421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346615.12069826515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747</v>
      </c>
      <c r="E340" s="84">
        <v>367.77398627159681</v>
      </c>
      <c r="F340" s="49" t="s">
        <v>743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775</v>
      </c>
      <c r="E342" s="48">
        <v>325.18308507192751</v>
      </c>
      <c r="F342" s="49" t="s">
        <v>735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776</v>
      </c>
      <c r="E343" s="84">
        <v>3073.9343240351977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777</v>
      </c>
      <c r="E344" s="84">
        <v>809.50213422762783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748</v>
      </c>
      <c r="E345" s="84">
        <v>47.194353462968742</v>
      </c>
      <c r="F345" s="49" t="s">
        <v>749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778</v>
      </c>
      <c r="E346" s="48">
        <v>3317.8814229334725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750</v>
      </c>
      <c r="E347" s="48">
        <v>23.818381580500063</v>
      </c>
      <c r="F347" s="49" t="s">
        <v>735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779</v>
      </c>
      <c r="E349" s="48">
        <v>206923.69656497138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 t="s">
        <v>780</v>
      </c>
      <c r="E350" s="48">
        <v>57440.8490378282</v>
      </c>
      <c r="F350" s="49" t="s">
        <v>718</v>
      </c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781</v>
      </c>
      <c r="E351" s="48">
        <v>45576.616638513238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 t="s">
        <v>782</v>
      </c>
      <c r="E352" s="48">
        <v>24531.569927764369</v>
      </c>
      <c r="F352" s="49" t="s">
        <v>718</v>
      </c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783</v>
      </c>
      <c r="E353" s="84">
        <v>1309.1620385880376</v>
      </c>
      <c r="F353" s="49" t="s">
        <v>739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784</v>
      </c>
      <c r="E354" s="48">
        <v>2867.9388030166974</v>
      </c>
      <c r="F354" s="49" t="s">
        <v>751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271252.39427789522</v>
      </c>
      <c r="F355" s="75"/>
      <c r="I355" s="27">
        <f>E355/1.18</f>
        <v>229874.91040499596</v>
      </c>
      <c r="J355" s="29">
        <f>[1]сумма!$Q$19</f>
        <v>27334.060541112922</v>
      </c>
      <c r="K355" s="29">
        <f>J355-I355</f>
        <v>-202540.84986388305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139225.84918734268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752</v>
      </c>
      <c r="E357" s="89">
        <v>79.95658515502204</v>
      </c>
      <c r="F357" s="49" t="s">
        <v>753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785</v>
      </c>
      <c r="E358" s="89">
        <v>24164.692717907703</v>
      </c>
      <c r="F358" s="49" t="s">
        <v>754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786</v>
      </c>
      <c r="E359" s="89">
        <v>41536.11278043042</v>
      </c>
      <c r="F359" s="49" t="s">
        <v>754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787</v>
      </c>
      <c r="E360" s="89">
        <v>312.795613527049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788</v>
      </c>
      <c r="E361" s="89">
        <v>639.14598407089613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789</v>
      </c>
      <c r="E362" s="89">
        <v>1082.1699924413442</v>
      </c>
      <c r="F362" s="49" t="s">
        <v>753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790</v>
      </c>
      <c r="E364" s="89">
        <v>3126.4017228179468</v>
      </c>
      <c r="F364" s="49" t="s">
        <v>755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791</v>
      </c>
      <c r="E365" s="89">
        <v>15760.498738820686</v>
      </c>
      <c r="F365" s="49" t="s">
        <v>756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792</v>
      </c>
      <c r="E366" s="89">
        <v>15214.039062619875</v>
      </c>
      <c r="F366" s="49" t="s">
        <v>757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793</v>
      </c>
      <c r="E367" s="89">
        <v>2846.3802980018172</v>
      </c>
      <c r="F367" s="49" t="s">
        <v>740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793</v>
      </c>
      <c r="E368" s="89">
        <v>4156.3554138727231</v>
      </c>
      <c r="F368" s="49" t="s">
        <v>740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794</v>
      </c>
      <c r="E369" s="89">
        <v>3428.2207930262712</v>
      </c>
      <c r="F369" s="49" t="s">
        <v>758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759</v>
      </c>
      <c r="E370" s="89">
        <v>6429.3488291881449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795</v>
      </c>
      <c r="E371" s="89">
        <v>18815.79207044424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9.3000000000000007</v>
      </c>
      <c r="E373" s="89">
        <v>1633.9385850185308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132026.54509055256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796</v>
      </c>
      <c r="E375" s="93">
        <v>35723.124359732035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797</v>
      </c>
      <c r="E377" s="95">
        <v>3251.8308507192755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798</v>
      </c>
      <c r="E378" s="95">
        <v>6622.1198873411686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799</v>
      </c>
      <c r="E379" s="95">
        <v>58655.215830848872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800</v>
      </c>
      <c r="E380" s="95">
        <v>20536.323386088261</v>
      </c>
      <c r="F380" s="49" t="s">
        <v>760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800</v>
      </c>
      <c r="E382" s="95">
        <v>3653.6828436180003</v>
      </c>
      <c r="F382" s="49" t="s">
        <v>801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800</v>
      </c>
      <c r="E383" s="95">
        <v>1881.1260360294132</v>
      </c>
      <c r="F383" s="49" t="s">
        <v>802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9.7999999999999989</v>
      </c>
      <c r="E385" s="95">
        <v>1703.1218961755455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108600.18365231149</v>
      </c>
      <c r="F386" s="75"/>
      <c r="I386" s="27">
        <f>E386/1.18</f>
        <v>92034.053942636863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108600.18365231149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61961.379375293938</v>
      </c>
      <c r="F388" s="75"/>
      <c r="I388" s="27">
        <f>E388/1.18</f>
        <v>52509.643538384698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61961.379375293938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346015.2965831848</v>
      </c>
      <c r="F390" s="75"/>
      <c r="I390" s="27">
        <f>E390/1.18</f>
        <v>293233.30218913965</v>
      </c>
      <c r="J390" s="27">
        <f>SUM(I6:I390)</f>
        <v>1199938.5900589472</v>
      </c>
      <c r="K390" s="27">
        <f>J390*1.01330668353499*1.18</f>
        <v>1434768.8359031747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346015.2965831848</v>
      </c>
      <c r="F391" s="49" t="s">
        <v>731</v>
      </c>
      <c r="I391" s="27">
        <f>E6+E197+E232+E266+E338+E355+E386+E388+E390</f>
        <v>1415927.5362695574</v>
      </c>
      <c r="J391" s="27">
        <f>I391-K391</f>
        <v>1076763.7600308356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2017-05-18T02:30:31Z</dcterms:modified>
</cp:coreProperties>
</file>